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28695" windowHeight="11160"/>
  </bookViews>
  <sheets>
    <sheet name="Новая смета от 07.12.18" sheetId="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1" i="6" l="1"/>
  <c r="I40" i="6"/>
  <c r="Q27" i="6" l="1"/>
  <c r="Q9" i="6"/>
  <c r="Q40" i="6" l="1"/>
  <c r="Q41" i="6" s="1"/>
  <c r="H21" i="6"/>
  <c r="O21" i="6"/>
  <c r="P21" i="6"/>
  <c r="M21" i="6"/>
  <c r="J21" i="6"/>
  <c r="K21" i="6"/>
  <c r="H40" i="6"/>
  <c r="L40" i="6"/>
  <c r="O40" i="6"/>
  <c r="P40" i="6"/>
  <c r="M40" i="6"/>
  <c r="J40" i="6"/>
  <c r="K40" i="6"/>
  <c r="N40" i="6"/>
  <c r="L12" i="6" l="1"/>
  <c r="G33" i="6"/>
  <c r="G40" i="6" s="1"/>
  <c r="G6" i="6"/>
  <c r="Q6" i="6" s="1"/>
  <c r="G7" i="6"/>
  <c r="Q7" i="6" s="1"/>
  <c r="G15" i="6"/>
  <c r="G8" i="6"/>
  <c r="G10" i="6"/>
  <c r="Q10" i="6" s="1"/>
  <c r="G11" i="6"/>
  <c r="Q11" i="6" s="1"/>
  <c r="G12" i="6"/>
  <c r="Q12" i="6" s="1"/>
  <c r="G13" i="6"/>
  <c r="Q13" i="6" s="1"/>
  <c r="G14" i="6"/>
  <c r="G16" i="6"/>
  <c r="Q16" i="6" s="1"/>
  <c r="G17" i="6"/>
  <c r="F18" i="6"/>
  <c r="G18" i="6" s="1"/>
  <c r="Q18" i="6" s="1"/>
  <c r="G19" i="6"/>
  <c r="F20" i="6"/>
  <c r="N17" i="6" l="1"/>
  <c r="Q17" i="6"/>
  <c r="L21" i="6"/>
  <c r="N18" i="6"/>
  <c r="G21" i="6"/>
  <c r="Q21" i="6" l="1"/>
  <c r="N21" i="6"/>
  <c r="Q22" i="6" l="1"/>
</calcChain>
</file>

<file path=xl/sharedStrings.xml><?xml version="1.0" encoding="utf-8"?>
<sst xmlns="http://schemas.openxmlformats.org/spreadsheetml/2006/main" count="339" uniqueCount="76">
  <si>
    <t>Председатель</t>
  </si>
  <si>
    <t>Бухгалтер</t>
  </si>
  <si>
    <t>Членские взносы:</t>
  </si>
  <si>
    <t>Сумма,р.</t>
  </si>
  <si>
    <t>Сумма,р./год</t>
  </si>
  <si>
    <t>Фонд оплаты труда:</t>
  </si>
  <si>
    <t>квартал</t>
  </si>
  <si>
    <t>месяц</t>
  </si>
  <si>
    <t>Период.</t>
  </si>
  <si>
    <t>Кол-во периодов в год</t>
  </si>
  <si>
    <t>Налоги ФОТ</t>
  </si>
  <si>
    <t>мес</t>
  </si>
  <si>
    <t xml:space="preserve">Вывоз мусора </t>
  </si>
  <si>
    <t>Пожарная безопасность</t>
  </si>
  <si>
    <t>год</t>
  </si>
  <si>
    <t>Сайт (домен+хостинг)</t>
  </si>
  <si>
    <t>сезон</t>
  </si>
  <si>
    <t xml:space="preserve">ЭЦП </t>
  </si>
  <si>
    <t>Обслуживание р/с (банк)</t>
  </si>
  <si>
    <t>Целевые взносы:</t>
  </si>
  <si>
    <t>Дорожные знаки и указатели</t>
  </si>
  <si>
    <t>Планировка территории, объединение въезда 1-ой и второй очереди (Демонтаж/монтаж забора, ворот, демонтаж/монтаж автоматики)</t>
  </si>
  <si>
    <t xml:space="preserve">Дороги (укрепление, ремонт) </t>
  </si>
  <si>
    <t>Указатели и дорожные знаки</t>
  </si>
  <si>
    <t>Информационные щиты (2 шт: въезд и площадка для мусора)</t>
  </si>
  <si>
    <t>Установка недостающего забора по периметру</t>
  </si>
  <si>
    <t>смета</t>
  </si>
  <si>
    <t>Стаб. Фонд</t>
  </si>
  <si>
    <t>Озеленение земель ОП</t>
  </si>
  <si>
    <t>Уборка снега (1-ая и 2-ая очередь)</t>
  </si>
  <si>
    <t>Менеджер поселка (Володя)</t>
  </si>
  <si>
    <t>Перенос сброса ливненых вод за территорию озера. Контроль качества воды. Чистка дна в местах купания и завоз песка на пляж.</t>
  </si>
  <si>
    <t>Налог при УСН (минимальный)</t>
  </si>
  <si>
    <t>Статьи расходов</t>
  </si>
  <si>
    <t>№</t>
  </si>
  <si>
    <t>Регистрация ТСН</t>
  </si>
  <si>
    <t>единоразово</t>
  </si>
  <si>
    <t>Вагон-Бытовка для рабочих</t>
  </si>
  <si>
    <t>Собака (вольер, содержание)</t>
  </si>
  <si>
    <t>Юрист</t>
  </si>
  <si>
    <t xml:space="preserve">Проведение мероприятий поселка </t>
  </si>
  <si>
    <t>2 очередь</t>
  </si>
  <si>
    <t xml:space="preserve"> </t>
  </si>
  <si>
    <t>новая смета</t>
  </si>
  <si>
    <t>старая смета</t>
  </si>
  <si>
    <r>
      <t>Содержание имущества общего пользования (ОП)  (</t>
    </r>
    <r>
      <rPr>
        <sz val="11"/>
        <color rgb="FFFF0000"/>
        <rFont val="Calibri"/>
        <family val="2"/>
        <charset val="204"/>
        <scheme val="minor"/>
      </rPr>
      <t>забор, шлагбаум-ворота</t>
    </r>
    <r>
      <rPr>
        <sz val="11"/>
        <color theme="1"/>
        <rFont val="Calibri"/>
        <family val="2"/>
        <charset val="204"/>
        <scheme val="minor"/>
      </rPr>
      <t xml:space="preserve">, площадка для мусора, </t>
    </r>
    <r>
      <rPr>
        <sz val="11"/>
        <color rgb="FFFF0000"/>
        <rFont val="Calibri"/>
        <family val="2"/>
        <charset val="204"/>
        <scheme val="minor"/>
      </rPr>
      <t>гостевая парковка,</t>
    </r>
    <r>
      <rPr>
        <sz val="11"/>
        <color theme="1"/>
        <rFont val="Calibri"/>
        <family val="2"/>
        <charset val="204"/>
        <scheme val="minor"/>
      </rPr>
      <t xml:space="preserve"> детская площадка, озеро, пляж, мостки, территория и МАФ у озера)</t>
    </r>
  </si>
  <si>
    <t xml:space="preserve">Изготовление и монтаж вывески (или объемные буквы) названия поселка </t>
  </si>
  <si>
    <t>Мнение большинства собственников 2ой очереди</t>
  </si>
  <si>
    <t>Первоначальная сумма ("Старая" смета), р./год</t>
  </si>
  <si>
    <t>Хоз. Нужды (триммер, инструмент, эл. Автоматы, лампочки, бензин, газ балоны)</t>
  </si>
  <si>
    <t>Сумма ,р.</t>
  </si>
  <si>
    <t>Стоимость 1 сотки в год, руб.:</t>
  </si>
  <si>
    <t>Решение</t>
  </si>
  <si>
    <t>За</t>
  </si>
  <si>
    <t>Против</t>
  </si>
  <si>
    <t>4-Против,5-За, Принято большенсвом голосов-За</t>
  </si>
  <si>
    <t>Подсчет голосов</t>
  </si>
  <si>
    <t>9-ЗА</t>
  </si>
  <si>
    <r>
      <rPr>
        <b/>
        <sz val="9"/>
        <color theme="1"/>
        <rFont val="Calibri"/>
        <family val="2"/>
        <charset val="204"/>
        <scheme val="minor"/>
      </rPr>
      <t>ЗА-</t>
    </r>
    <r>
      <rPr>
        <sz val="9"/>
        <color theme="1"/>
        <rFont val="Calibri"/>
        <family val="2"/>
        <charset val="204"/>
        <scheme val="minor"/>
      </rPr>
      <t>Принято Единогласно</t>
    </r>
  </si>
  <si>
    <r>
      <rPr>
        <b/>
        <sz val="9"/>
        <color theme="1"/>
        <rFont val="Calibri"/>
        <family val="2"/>
        <charset val="204"/>
        <scheme val="minor"/>
      </rPr>
      <t>ЗА</t>
    </r>
    <r>
      <rPr>
        <sz val="9"/>
        <color theme="1"/>
        <rFont val="Calibri"/>
        <family val="2"/>
        <charset val="204"/>
        <scheme val="minor"/>
      </rPr>
      <t>, Принято большенсвом голосов</t>
    </r>
  </si>
  <si>
    <r>
      <rPr>
        <b/>
        <sz val="8"/>
        <color theme="1"/>
        <rFont val="Calibri"/>
        <family val="2"/>
        <charset val="204"/>
        <scheme val="minor"/>
      </rPr>
      <t>ЗА-</t>
    </r>
    <r>
      <rPr>
        <sz val="8"/>
        <color theme="1"/>
        <rFont val="Calibri"/>
        <family val="2"/>
        <charset val="204"/>
        <scheme val="minor"/>
      </rPr>
      <t>Принято Единогласно</t>
    </r>
  </si>
  <si>
    <r>
      <rPr>
        <b/>
        <sz val="8"/>
        <color theme="1"/>
        <rFont val="Calibri"/>
        <family val="2"/>
        <charset val="204"/>
        <scheme val="minor"/>
      </rPr>
      <t>ЗА</t>
    </r>
    <r>
      <rPr>
        <sz val="8"/>
        <color theme="1"/>
        <rFont val="Calibri"/>
        <family val="2"/>
        <charset val="204"/>
        <scheme val="minor"/>
      </rPr>
      <t>, Принято большенсвом голосов</t>
    </r>
  </si>
  <si>
    <t>4-Против,5-ЗА</t>
  </si>
  <si>
    <t>собсвенник 1</t>
  </si>
  <si>
    <t>собсвенник 2</t>
  </si>
  <si>
    <t>собсвенник 3</t>
  </si>
  <si>
    <t>собсвенник 4</t>
  </si>
  <si>
    <t>собсвенник 5</t>
  </si>
  <si>
    <t>собсвенник 6</t>
  </si>
  <si>
    <t>собсвенник 7</t>
  </si>
  <si>
    <t>собсвенник 8</t>
  </si>
  <si>
    <t>собсвенник 9</t>
  </si>
  <si>
    <t>11 СТАТЕЙ</t>
  </si>
  <si>
    <t>голосование по статьям затрат от 7.12.2018</t>
  </si>
  <si>
    <t>голосование по статьям затрат от 7.12.2018-покос борщевика исключен</t>
  </si>
  <si>
    <t xml:space="preserve">3 статьи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</si>
</sst>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4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" fontId="0" fillId="2" borderId="1" xfId="0" applyNumberFormat="1" applyFill="1" applyBorder="1"/>
    <xf numFmtId="0" fontId="0" fillId="2" borderId="1" xfId="0" applyNumberFormat="1" applyFont="1" applyFill="1" applyBorder="1" applyAlignment="1" applyProtection="1"/>
    <xf numFmtId="0" fontId="0" fillId="2" borderId="1" xfId="0" applyNumberFormat="1" applyFont="1" applyFill="1" applyBorder="1" applyAlignment="1" applyProtection="1">
      <alignment wrapText="1" shrinkToFit="1"/>
    </xf>
    <xf numFmtId="0" fontId="0" fillId="2" borderId="1" xfId="0" applyNumberFormat="1" applyFont="1" applyFill="1" applyBorder="1" applyAlignment="1" applyProtection="1">
      <alignment shrinkToFit="1"/>
    </xf>
    <xf numFmtId="4" fontId="0" fillId="2" borderId="0" xfId="0" applyNumberFormat="1" applyFill="1"/>
    <xf numFmtId="0" fontId="0" fillId="2" borderId="1" xfId="0" applyNumberFormat="1" applyFont="1" applyFill="1" applyBorder="1" applyAlignment="1" applyProtection="1">
      <alignment horizontal="center"/>
    </xf>
    <xf numFmtId="4" fontId="0" fillId="2" borderId="1" xfId="0" applyNumberFormat="1" applyFont="1" applyFill="1" applyBorder="1" applyAlignment="1" applyProtection="1"/>
    <xf numFmtId="0" fontId="0" fillId="2" borderId="2" xfId="0" applyNumberFormat="1" applyFont="1" applyFill="1" applyBorder="1" applyAlignment="1" applyProtection="1"/>
    <xf numFmtId="0" fontId="0" fillId="2" borderId="1" xfId="0" applyNumberFormat="1" applyFont="1" applyFill="1" applyBorder="1" applyAlignment="1" applyProtection="1">
      <alignment wrapText="1"/>
    </xf>
    <xf numFmtId="4" fontId="0" fillId="3" borderId="1" xfId="0" applyNumberFormat="1" applyFill="1" applyBorder="1"/>
    <xf numFmtId="4" fontId="0" fillId="3" borderId="1" xfId="0" applyNumberFormat="1" applyFont="1" applyFill="1" applyBorder="1" applyAlignment="1" applyProtection="1"/>
    <xf numFmtId="0" fontId="1" fillId="0" borderId="0" xfId="0" applyFont="1"/>
    <xf numFmtId="0" fontId="6" fillId="2" borderId="3" xfId="0" applyFont="1" applyFill="1" applyBorder="1" applyAlignment="1">
      <alignment horizont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4" fontId="6" fillId="2" borderId="0" xfId="0" applyNumberFormat="1" applyFont="1" applyFill="1"/>
    <xf numFmtId="0" fontId="6" fillId="0" borderId="0" xfId="0" applyFont="1"/>
    <xf numFmtId="0" fontId="8" fillId="2" borderId="1" xfId="0" applyNumberFormat="1" applyFont="1" applyFill="1" applyBorder="1" applyAlignment="1" applyProtection="1">
      <alignment wrapText="1" shrinkToFit="1"/>
    </xf>
    <xf numFmtId="0" fontId="6" fillId="0" borderId="0" xfId="0" applyFont="1" applyFill="1"/>
    <xf numFmtId="0" fontId="0" fillId="0" borderId="0" xfId="0" applyFill="1"/>
    <xf numFmtId="4" fontId="0" fillId="0" borderId="1" xfId="0" applyNumberFormat="1" applyFill="1" applyBorder="1"/>
    <xf numFmtId="4" fontId="0" fillId="0" borderId="0" xfId="0" applyNumberFormat="1" applyFill="1"/>
    <xf numFmtId="4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 applyProtection="1"/>
    <xf numFmtId="0" fontId="6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1" xfId="0" applyFill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4" fontId="0" fillId="0" borderId="0" xfId="0" applyNumberFormat="1" applyFill="1" applyAlignment="1">
      <alignment horizontal="right"/>
    </xf>
    <xf numFmtId="0" fontId="1" fillId="0" borderId="0" xfId="0" applyFont="1" applyFill="1" applyAlignment="1">
      <alignment horizontal="right"/>
    </xf>
    <xf numFmtId="0" fontId="6" fillId="0" borderId="1" xfId="0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 wrapText="1"/>
    </xf>
    <xf numFmtId="4" fontId="9" fillId="0" borderId="1" xfId="0" applyNumberFormat="1" applyFont="1" applyFill="1" applyBorder="1" applyAlignment="1">
      <alignment horizontal="right"/>
    </xf>
    <xf numFmtId="4" fontId="6" fillId="0" borderId="0" xfId="0" applyNumberFormat="1" applyFont="1" applyFill="1" applyAlignment="1">
      <alignment horizontal="right"/>
    </xf>
    <xf numFmtId="0" fontId="0" fillId="4" borderId="1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 applyProtection="1"/>
    <xf numFmtId="4" fontId="1" fillId="0" borderId="0" xfId="0" applyNumberFormat="1" applyFont="1" applyFill="1"/>
    <xf numFmtId="0" fontId="1" fillId="0" borderId="0" xfId="0" applyFont="1" applyFill="1"/>
    <xf numFmtId="4" fontId="1" fillId="0" borderId="0" xfId="0" applyNumberFormat="1" applyFont="1"/>
    <xf numFmtId="0" fontId="10" fillId="2" borderId="0" xfId="0" applyFont="1" applyFill="1"/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 applyProtection="1"/>
    <xf numFmtId="4" fontId="6" fillId="0" borderId="0" xfId="0" applyNumberFormat="1" applyFont="1"/>
    <xf numFmtId="2" fontId="0" fillId="0" borderId="0" xfId="0" applyNumberFormat="1"/>
    <xf numFmtId="0" fontId="0" fillId="0" borderId="0" xfId="0" applyFill="1" applyAlignment="1">
      <alignment horizontal="left"/>
    </xf>
    <xf numFmtId="0" fontId="0" fillId="2" borderId="1" xfId="0" applyNumberFormat="1" applyFont="1" applyFill="1" applyBorder="1" applyAlignment="1" applyProtection="1">
      <alignment horizontal="center" shrinkToFit="1"/>
    </xf>
    <xf numFmtId="0" fontId="7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2" borderId="1" xfId="0" applyNumberFormat="1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1" xfId="0" applyNumberFormat="1" applyFont="1" applyFill="1" applyBorder="1" applyAlignment="1" applyProtection="1">
      <alignment horizontal="center" wrapText="1"/>
    </xf>
    <xf numFmtId="0" fontId="11" fillId="4" borderId="1" xfId="0" applyNumberFormat="1" applyFont="1" applyFill="1" applyBorder="1" applyAlignment="1" applyProtection="1"/>
    <xf numFmtId="0" fontId="12" fillId="2" borderId="1" xfId="0" applyNumberFormat="1" applyFont="1" applyFill="1" applyBorder="1" applyAlignment="1" applyProtection="1"/>
    <xf numFmtId="0" fontId="12" fillId="2" borderId="1" xfId="0" applyNumberFormat="1" applyFont="1" applyFill="1" applyBorder="1" applyAlignment="1" applyProtection="1">
      <alignment horizontal="left" wrapText="1"/>
    </xf>
    <xf numFmtId="0" fontId="12" fillId="2" borderId="1" xfId="0" applyNumberFormat="1" applyFont="1" applyFill="1" applyBorder="1" applyAlignment="1" applyProtection="1">
      <alignment wrapText="1"/>
    </xf>
    <xf numFmtId="0" fontId="12" fillId="2" borderId="1" xfId="0" applyNumberFormat="1" applyFont="1" applyFill="1" applyBorder="1" applyAlignment="1" applyProtection="1">
      <alignment horizontal="left"/>
    </xf>
    <xf numFmtId="0" fontId="12" fillId="0" borderId="0" xfId="0" applyFont="1" applyFill="1" applyAlignment="1">
      <alignment horizontal="left"/>
    </xf>
    <xf numFmtId="0" fontId="14" fillId="3" borderId="1" xfId="0" applyNumberFormat="1" applyFont="1" applyFill="1" applyBorder="1" applyAlignment="1" applyProtection="1">
      <alignment horizontal="left"/>
    </xf>
    <xf numFmtId="0" fontId="15" fillId="2" borderId="1" xfId="0" applyNumberFormat="1" applyFont="1" applyFill="1" applyBorder="1" applyAlignment="1" applyProtection="1"/>
    <xf numFmtId="0" fontId="16" fillId="2" borderId="1" xfId="0" applyNumberFormat="1" applyFont="1" applyFill="1" applyBorder="1" applyAlignment="1" applyProtection="1">
      <alignment horizontal="left" wrapText="1"/>
    </xf>
    <xf numFmtId="0" fontId="16" fillId="2" borderId="1" xfId="0" applyNumberFormat="1" applyFont="1" applyFill="1" applyBorder="1" applyAlignment="1" applyProtection="1">
      <alignment horizontal="center"/>
    </xf>
    <xf numFmtId="0" fontId="16" fillId="0" borderId="0" xfId="0" applyFont="1" applyFill="1" applyAlignment="1">
      <alignment horizontal="right"/>
    </xf>
    <xf numFmtId="0" fontId="17" fillId="4" borderId="1" xfId="0" applyNumberFormat="1" applyFont="1" applyFill="1" applyBorder="1" applyAlignment="1" applyProtection="1"/>
    <xf numFmtId="0" fontId="16" fillId="2" borderId="1" xfId="0" applyNumberFormat="1" applyFont="1" applyFill="1" applyBorder="1" applyAlignment="1" applyProtection="1">
      <alignment shrinkToFit="1"/>
    </xf>
    <xf numFmtId="0" fontId="0" fillId="0" borderId="0" xfId="0" applyFill="1" applyAlignment="1">
      <alignment shrinkToFit="1"/>
    </xf>
    <xf numFmtId="0" fontId="17" fillId="3" borderId="1" xfId="0" applyNumberFormat="1" applyFont="1" applyFill="1" applyBorder="1" applyAlignment="1" applyProtection="1"/>
    <xf numFmtId="0" fontId="1" fillId="4" borderId="1" xfId="0" applyNumberFormat="1" applyFont="1" applyFill="1" applyBorder="1" applyAlignment="1" applyProtection="1">
      <alignment wrapText="1"/>
    </xf>
    <xf numFmtId="0" fontId="1" fillId="5" borderId="1" xfId="0" applyNumberFormat="1" applyFont="1" applyFill="1" applyBorder="1" applyAlignment="1" applyProtection="1">
      <alignment wrapText="1"/>
    </xf>
    <xf numFmtId="0" fontId="15" fillId="4" borderId="1" xfId="0" applyNumberFormat="1" applyFont="1" applyFill="1" applyBorder="1" applyAlignment="1" applyProtection="1">
      <alignment wrapText="1"/>
    </xf>
    <xf numFmtId="0" fontId="15" fillId="5" borderId="1" xfId="0" applyNumberFormat="1" applyFont="1" applyFill="1" applyBorder="1" applyAlignment="1" applyProtection="1">
      <alignment wrapText="1"/>
    </xf>
    <xf numFmtId="0" fontId="0" fillId="2" borderId="2" xfId="0" applyNumberFormat="1" applyFont="1" applyFill="1" applyBorder="1" applyAlignment="1" applyProtection="1">
      <alignment shrinkToFit="1"/>
    </xf>
    <xf numFmtId="0" fontId="1" fillId="0" borderId="3" xfId="0" applyFont="1" applyBorder="1" applyAlignment="1">
      <alignment horizontal="center" wrapText="1"/>
    </xf>
  </cellXfs>
  <cellStyles count="14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79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Гиперссылка" xfId="103" builtinId="8" hidden="1"/>
    <cellStyle name="Гиперссылка" xfId="105" builtinId="8" hidden="1"/>
    <cellStyle name="Гиперссылка" xfId="107" builtinId="8" hidden="1"/>
    <cellStyle name="Гиперссылка" xfId="109" builtinId="8" hidden="1"/>
    <cellStyle name="Гиперссылка" xfId="111" builtinId="8" hidden="1"/>
    <cellStyle name="Гиперссылка" xfId="113" builtinId="8" hidden="1"/>
    <cellStyle name="Гиперссылка" xfId="115" builtinId="8" hidden="1"/>
    <cellStyle name="Гиперссылка" xfId="117" builtinId="8" hidden="1"/>
    <cellStyle name="Гиперссылка" xfId="119" builtinId="8" hidden="1"/>
    <cellStyle name="Гиперссылка" xfId="121" builtinId="8" hidden="1"/>
    <cellStyle name="Гиперссылка" xfId="123" builtinId="8" hidden="1"/>
    <cellStyle name="Гиперссылка" xfId="125" builtinId="8" hidden="1"/>
    <cellStyle name="Гиперссылка" xfId="127" builtinId="8" hidden="1"/>
    <cellStyle name="Гиперссылка" xfId="129" builtinId="8" hidden="1"/>
    <cellStyle name="Гиперссылка" xfId="131" builtinId="8" hidden="1"/>
    <cellStyle name="Гиперссылка" xfId="133" builtinId="8" hidden="1"/>
    <cellStyle name="Гиперссылка" xfId="135" builtinId="8" hidden="1"/>
    <cellStyle name="Гиперссылка" xfId="137" builtinId="8" hidden="1"/>
    <cellStyle name="Гиперссылка" xfId="139" builtinId="8" hidden="1"/>
    <cellStyle name="Гиперссылка" xfId="141" builtinId="8" hidden="1"/>
    <cellStyle name="Гиперссылка" xfId="143" builtinId="8" hidden="1"/>
    <cellStyle name="Гиперссылка" xfId="145" builtinId="8" hidden="1"/>
    <cellStyle name="Гиперссылка" xfId="14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0" builtinId="9" hidden="1"/>
    <cellStyle name="Открывавшаяся гиперссылка" xfId="82" builtinId="9" hidden="1"/>
    <cellStyle name="Открывавшаяся гиперссылка" xfId="84" builtinId="9" hidden="1"/>
    <cellStyle name="Открывавшаяся гиперссылка" xfId="86" builtinId="9" hidden="1"/>
    <cellStyle name="Открывавшаяся гиперссылка" xfId="88" builtinId="9" hidden="1"/>
    <cellStyle name="Открывавшаяся гиперссылка" xfId="90" builtinId="9" hidden="1"/>
    <cellStyle name="Открывавшаяся гиперссылка" xfId="92" builtinId="9" hidden="1"/>
    <cellStyle name="Открывавшаяся гиперссылка" xfId="94" builtinId="9" hidden="1"/>
    <cellStyle name="Открывавшаяся гиперссылка" xfId="96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104" builtinId="9" hidden="1"/>
    <cellStyle name="Открывавшаяся гиперссылка" xfId="106" builtinId="9" hidden="1"/>
    <cellStyle name="Открывавшаяся гиперссылка" xfId="108" builtinId="9" hidden="1"/>
    <cellStyle name="Открывавшаяся гиперссылка" xfId="110" builtinId="9" hidden="1"/>
    <cellStyle name="Открывавшаяся гиперссылка" xfId="112" builtinId="9" hidden="1"/>
    <cellStyle name="Открывавшаяся гиперссылка" xfId="114" builtinId="9" hidden="1"/>
    <cellStyle name="Открывавшаяся гиперссылка" xfId="116" builtinId="9" hidden="1"/>
    <cellStyle name="Открывавшаяся гиперссылка" xfId="118" builtinId="9" hidden="1"/>
    <cellStyle name="Открывавшаяся гиперссылка" xfId="120" builtinId="9" hidden="1"/>
    <cellStyle name="Открывавшаяся гиперссылка" xfId="122" builtinId="9" hidden="1"/>
    <cellStyle name="Открывавшаяся гиперссылка" xfId="124" builtinId="9" hidden="1"/>
    <cellStyle name="Открывавшаяся гиперссылка" xfId="126" builtinId="9" hidden="1"/>
    <cellStyle name="Открывавшаяся гиперссылка" xfId="128" builtinId="9" hidden="1"/>
    <cellStyle name="Открывавшаяся гиперссылка" xfId="130" builtinId="9" hidden="1"/>
    <cellStyle name="Открывавшаяся гиперссылка" xfId="132" builtinId="9" hidden="1"/>
    <cellStyle name="Открывавшаяся гиперссылка" xfId="134" builtinId="9" hidden="1"/>
    <cellStyle name="Открывавшаяся гиперссылка" xfId="136" builtinId="9" hidden="1"/>
    <cellStyle name="Открывавшаяся гиперссылка" xfId="138" builtinId="9" hidden="1"/>
    <cellStyle name="Открывавшаяся гиперссылка" xfId="140" builtinId="9" hidden="1"/>
    <cellStyle name="Открывавшаяся гиперссылка" xfId="142" builtinId="9" hidden="1"/>
    <cellStyle name="Открывавшаяся гиперссылка" xfId="144" builtinId="9" hidden="1"/>
    <cellStyle name="Открывавшаяся гиперссылка" xfId="146" builtinId="9" hidden="1"/>
    <cellStyle name="Открывавшаяся гиперссылка" xfId="148" builtinId="9" hidden="1"/>
  </cellStyles>
  <dxfs count="0"/>
  <tableStyles count="0" defaultTableStyle="TableStyleMedium2" defaultPivotStyle="PivotStyleLight16"/>
  <colors>
    <mruColors>
      <color rgb="FFFF99CC"/>
      <color rgb="FF3366FF"/>
      <color rgb="FFCCEC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tabSelected="1" zoomScaleNormal="100" workbookViewId="0">
      <selection activeCell="I3" sqref="I3"/>
    </sheetView>
  </sheetViews>
  <sheetFormatPr defaultRowHeight="15" x14ac:dyDescent="0.25"/>
  <cols>
    <col min="1" max="1" width="2.7109375" customWidth="1"/>
    <col min="2" max="2" width="3.7109375" style="72" customWidth="1"/>
    <col min="3" max="3" width="44.28515625" customWidth="1"/>
    <col min="4" max="4" width="19.140625" customWidth="1"/>
    <col min="5" max="5" width="9.85546875" customWidth="1"/>
    <col min="6" max="6" width="13.28515625" customWidth="1"/>
    <col min="7" max="7" width="12.7109375" customWidth="1"/>
    <col min="8" max="9" width="11.140625" customWidth="1"/>
    <col min="10" max="10" width="11.5703125" style="33" customWidth="1"/>
    <col min="11" max="11" width="10.5703125" style="33" customWidth="1"/>
    <col min="12" max="12" width="12.42578125" style="39" customWidth="1"/>
    <col min="13" max="13" width="11.7109375" style="39" customWidth="1"/>
    <col min="14" max="14" width="11.140625" style="39" customWidth="1"/>
    <col min="15" max="15" width="10.140625" style="39" customWidth="1"/>
    <col min="16" max="16" width="13.140625" style="39" customWidth="1"/>
    <col min="17" max="17" width="11.85546875" style="39" customWidth="1"/>
    <col min="18" max="18" width="16.28515625" style="39" customWidth="1"/>
    <col min="19" max="19" width="16.28515625" style="38" customWidth="1"/>
  </cols>
  <sheetData>
    <row r="1" spans="1:20" s="30" customFormat="1" ht="21" x14ac:dyDescent="0.35">
      <c r="A1" s="27"/>
      <c r="B1" s="62" t="s">
        <v>41</v>
      </c>
      <c r="C1" s="27"/>
      <c r="D1" s="27"/>
      <c r="E1" s="27"/>
      <c r="F1" s="28"/>
      <c r="G1" s="28"/>
      <c r="H1" s="27"/>
      <c r="I1" s="29"/>
      <c r="J1" s="32"/>
      <c r="K1" s="32"/>
      <c r="L1" s="38"/>
      <c r="M1" s="38"/>
      <c r="N1" s="38"/>
      <c r="O1" s="38"/>
      <c r="P1" s="38"/>
      <c r="Q1" s="38"/>
      <c r="R1" s="38"/>
      <c r="S1" s="38"/>
    </row>
    <row r="2" spans="1:20" ht="21" x14ac:dyDescent="0.35">
      <c r="A2" s="1"/>
      <c r="B2" s="63"/>
      <c r="C2" s="1"/>
      <c r="D2" s="1"/>
      <c r="E2" s="1"/>
      <c r="F2" s="2"/>
      <c r="G2" s="2"/>
      <c r="H2" s="1"/>
      <c r="I2" s="11"/>
    </row>
    <row r="3" spans="1:20" s="18" customFormat="1" ht="18.75" x14ac:dyDescent="0.3">
      <c r="A3" s="24"/>
      <c r="B3" s="64" t="s">
        <v>2</v>
      </c>
      <c r="C3" s="55"/>
      <c r="D3" s="25"/>
      <c r="E3" s="25"/>
      <c r="F3" s="24"/>
      <c r="G3" s="26" t="s">
        <v>44</v>
      </c>
      <c r="H3" s="53" t="s">
        <v>43</v>
      </c>
      <c r="I3" s="53"/>
      <c r="J3" s="19"/>
      <c r="K3" s="19"/>
      <c r="L3" s="19"/>
      <c r="M3" s="19"/>
      <c r="N3" s="19"/>
      <c r="O3" s="19"/>
      <c r="P3" s="19"/>
      <c r="Q3" s="19"/>
    </row>
    <row r="4" spans="1:20" ht="90" x14ac:dyDescent="0.25">
      <c r="A4" s="1"/>
      <c r="B4" s="65" t="s">
        <v>34</v>
      </c>
      <c r="C4" s="20" t="s">
        <v>33</v>
      </c>
      <c r="D4" s="21" t="s">
        <v>8</v>
      </c>
      <c r="E4" s="21" t="s">
        <v>9</v>
      </c>
      <c r="F4" s="21" t="s">
        <v>50</v>
      </c>
      <c r="G4" s="22" t="s">
        <v>48</v>
      </c>
      <c r="H4" s="49" t="s">
        <v>63</v>
      </c>
      <c r="I4" s="49" t="s">
        <v>64</v>
      </c>
      <c r="J4" s="49" t="s">
        <v>65</v>
      </c>
      <c r="K4" s="49" t="s">
        <v>66</v>
      </c>
      <c r="L4" s="49" t="s">
        <v>67</v>
      </c>
      <c r="M4" s="49" t="s">
        <v>68</v>
      </c>
      <c r="N4" s="49" t="s">
        <v>69</v>
      </c>
      <c r="O4" s="49" t="s">
        <v>70</v>
      </c>
      <c r="P4" s="49" t="s">
        <v>71</v>
      </c>
      <c r="Q4" s="50" t="s">
        <v>47</v>
      </c>
    </row>
    <row r="5" spans="1:20" x14ac:dyDescent="0.25">
      <c r="A5" s="1"/>
      <c r="B5" s="66"/>
      <c r="C5" s="4" t="s">
        <v>5</v>
      </c>
      <c r="D5" s="5"/>
      <c r="E5" s="5"/>
      <c r="F5" s="6"/>
      <c r="G5" s="7"/>
      <c r="H5" s="34"/>
      <c r="I5" s="34"/>
      <c r="J5" s="40"/>
      <c r="K5" s="40"/>
      <c r="L5" s="40"/>
      <c r="M5" s="40"/>
      <c r="N5" s="40"/>
      <c r="O5" s="40"/>
      <c r="P5" s="40"/>
      <c r="Q5" s="44"/>
    </row>
    <row r="6" spans="1:20" ht="14.25" customHeight="1" x14ac:dyDescent="0.25">
      <c r="A6" s="1"/>
      <c r="B6" s="66">
        <v>1</v>
      </c>
      <c r="C6" s="8" t="s">
        <v>0</v>
      </c>
      <c r="D6" s="5" t="s">
        <v>6</v>
      </c>
      <c r="E6" s="5">
        <v>4</v>
      </c>
      <c r="F6" s="7">
        <v>15000</v>
      </c>
      <c r="G6" s="7">
        <f t="shared" ref="G6:G8" si="0">F6 *E6</f>
        <v>60000</v>
      </c>
      <c r="H6" s="34">
        <v>60000</v>
      </c>
      <c r="I6" s="34">
        <v>60000</v>
      </c>
      <c r="J6" s="34">
        <v>60000</v>
      </c>
      <c r="K6" s="34">
        <v>60000</v>
      </c>
      <c r="L6" s="34">
        <v>30000</v>
      </c>
      <c r="M6" s="34">
        <v>30000</v>
      </c>
      <c r="N6" s="34">
        <v>60000</v>
      </c>
      <c r="O6" s="34">
        <v>60000</v>
      </c>
      <c r="P6" s="34">
        <v>60000</v>
      </c>
      <c r="Q6" s="45">
        <f>G6</f>
        <v>60000</v>
      </c>
    </row>
    <row r="7" spans="1:20" ht="13.5" customHeight="1" x14ac:dyDescent="0.25">
      <c r="A7" s="1"/>
      <c r="B7" s="66">
        <v>2</v>
      </c>
      <c r="C7" s="8" t="s">
        <v>1</v>
      </c>
      <c r="D7" s="5" t="s">
        <v>6</v>
      </c>
      <c r="E7" s="5">
        <v>4</v>
      </c>
      <c r="F7" s="7">
        <v>15000</v>
      </c>
      <c r="G7" s="7">
        <f t="shared" si="0"/>
        <v>60000</v>
      </c>
      <c r="H7" s="34">
        <v>60000</v>
      </c>
      <c r="I7" s="34">
        <v>60000</v>
      </c>
      <c r="J7" s="34">
        <v>60000</v>
      </c>
      <c r="K7" s="34">
        <v>60000</v>
      </c>
      <c r="L7" s="34">
        <v>30000</v>
      </c>
      <c r="M7" s="34">
        <v>30000</v>
      </c>
      <c r="N7" s="34">
        <v>60000</v>
      </c>
      <c r="O7" s="34">
        <v>60000</v>
      </c>
      <c r="P7" s="34">
        <v>60000</v>
      </c>
      <c r="Q7" s="45">
        <f>G7</f>
        <v>60000</v>
      </c>
    </row>
    <row r="8" spans="1:20" x14ac:dyDescent="0.25">
      <c r="A8" s="1"/>
      <c r="B8" s="67">
        <v>3</v>
      </c>
      <c r="C8" s="8" t="s">
        <v>30</v>
      </c>
      <c r="D8" s="5" t="s">
        <v>7</v>
      </c>
      <c r="E8" s="5">
        <v>12</v>
      </c>
      <c r="F8" s="7">
        <v>20000</v>
      </c>
      <c r="G8" s="16">
        <f t="shared" si="0"/>
        <v>240000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45">
        <v>0</v>
      </c>
      <c r="T8" s="59"/>
    </row>
    <row r="9" spans="1:20" x14ac:dyDescent="0.25">
      <c r="A9" s="1"/>
      <c r="B9" s="66">
        <v>4</v>
      </c>
      <c r="C9" s="4" t="s">
        <v>10</v>
      </c>
      <c r="D9" s="5" t="s">
        <v>14</v>
      </c>
      <c r="E9" s="5">
        <v>1</v>
      </c>
      <c r="F9" s="7">
        <v>18000</v>
      </c>
      <c r="G9" s="7">
        <v>18000</v>
      </c>
      <c r="H9" s="34">
        <v>18000</v>
      </c>
      <c r="I9" s="34">
        <v>18000</v>
      </c>
      <c r="J9" s="34">
        <v>18000</v>
      </c>
      <c r="K9" s="34">
        <v>18000</v>
      </c>
      <c r="L9" s="7">
        <v>18000</v>
      </c>
      <c r="M9" s="7">
        <v>18000</v>
      </c>
      <c r="N9" s="34">
        <v>18000</v>
      </c>
      <c r="O9" s="34">
        <v>18000</v>
      </c>
      <c r="P9" s="34">
        <v>18000</v>
      </c>
      <c r="Q9" s="45">
        <f t="shared" ref="Q9:Q13" si="1">G9</f>
        <v>18000</v>
      </c>
    </row>
    <row r="10" spans="1:20" x14ac:dyDescent="0.25">
      <c r="A10" s="1"/>
      <c r="B10" s="66">
        <v>5</v>
      </c>
      <c r="C10" s="4" t="s">
        <v>32</v>
      </c>
      <c r="D10" s="5" t="s">
        <v>14</v>
      </c>
      <c r="E10" s="5">
        <v>1</v>
      </c>
      <c r="F10" s="7">
        <v>20000</v>
      </c>
      <c r="G10" s="7">
        <f>E10*F10</f>
        <v>20000</v>
      </c>
      <c r="H10" s="34">
        <v>20000</v>
      </c>
      <c r="I10" s="34">
        <v>20000</v>
      </c>
      <c r="J10" s="34">
        <v>20000</v>
      </c>
      <c r="K10" s="34">
        <v>20000</v>
      </c>
      <c r="L10" s="34">
        <v>20000</v>
      </c>
      <c r="M10" s="34">
        <v>20000</v>
      </c>
      <c r="N10" s="34">
        <v>20000</v>
      </c>
      <c r="O10" s="34">
        <v>20000</v>
      </c>
      <c r="P10" s="34">
        <v>20000</v>
      </c>
      <c r="Q10" s="45">
        <f t="shared" si="1"/>
        <v>20000</v>
      </c>
    </row>
    <row r="11" spans="1:20" x14ac:dyDescent="0.25">
      <c r="A11" s="1"/>
      <c r="B11" s="66">
        <v>7</v>
      </c>
      <c r="C11" s="8" t="s">
        <v>17</v>
      </c>
      <c r="D11" s="5" t="s">
        <v>14</v>
      </c>
      <c r="E11" s="5">
        <v>1</v>
      </c>
      <c r="F11" s="7">
        <v>3000</v>
      </c>
      <c r="G11" s="7">
        <f t="shared" ref="G11:G15" si="2">F11 *E11</f>
        <v>3000</v>
      </c>
      <c r="H11" s="34">
        <v>3000</v>
      </c>
      <c r="I11" s="34">
        <v>3000</v>
      </c>
      <c r="J11" s="34">
        <v>3000</v>
      </c>
      <c r="K11" s="34">
        <v>3000</v>
      </c>
      <c r="L11" s="34">
        <v>1500</v>
      </c>
      <c r="M11" s="34">
        <v>1500</v>
      </c>
      <c r="N11" s="34">
        <v>3000</v>
      </c>
      <c r="O11" s="34">
        <v>3000</v>
      </c>
      <c r="P11" s="34">
        <v>3000</v>
      </c>
      <c r="Q11" s="45">
        <f t="shared" si="1"/>
        <v>3000</v>
      </c>
    </row>
    <row r="12" spans="1:20" x14ac:dyDescent="0.25">
      <c r="A12" s="1"/>
      <c r="B12" s="66">
        <v>8</v>
      </c>
      <c r="C12" s="8" t="s">
        <v>18</v>
      </c>
      <c r="D12" s="5" t="s">
        <v>11</v>
      </c>
      <c r="E12" s="5">
        <v>12</v>
      </c>
      <c r="F12" s="7">
        <v>1200</v>
      </c>
      <c r="G12" s="7">
        <f t="shared" si="2"/>
        <v>14400</v>
      </c>
      <c r="H12" s="34">
        <v>14400</v>
      </c>
      <c r="I12" s="34">
        <v>14400</v>
      </c>
      <c r="J12" s="34">
        <v>14400</v>
      </c>
      <c r="K12" s="34">
        <v>14400</v>
      </c>
      <c r="L12" s="34">
        <f>H12/2</f>
        <v>7200</v>
      </c>
      <c r="M12" s="34">
        <v>7200</v>
      </c>
      <c r="N12" s="34">
        <v>14400</v>
      </c>
      <c r="O12" s="34">
        <v>14400</v>
      </c>
      <c r="P12" s="34">
        <v>14400</v>
      </c>
      <c r="Q12" s="45">
        <f t="shared" si="1"/>
        <v>14400</v>
      </c>
    </row>
    <row r="13" spans="1:20" x14ac:dyDescent="0.25">
      <c r="A13" s="1"/>
      <c r="B13" s="66">
        <v>9</v>
      </c>
      <c r="C13" s="8" t="s">
        <v>15</v>
      </c>
      <c r="D13" s="5" t="s">
        <v>14</v>
      </c>
      <c r="E13" s="5">
        <v>1</v>
      </c>
      <c r="F13" s="7">
        <v>500</v>
      </c>
      <c r="G13" s="7">
        <f t="shared" si="2"/>
        <v>500</v>
      </c>
      <c r="H13" s="34">
        <v>500</v>
      </c>
      <c r="I13" s="34">
        <v>500</v>
      </c>
      <c r="J13" s="34">
        <v>500</v>
      </c>
      <c r="K13" s="34">
        <v>500</v>
      </c>
      <c r="L13" s="34">
        <v>500</v>
      </c>
      <c r="M13" s="34">
        <v>500</v>
      </c>
      <c r="N13" s="34">
        <v>500</v>
      </c>
      <c r="O13" s="34">
        <v>500</v>
      </c>
      <c r="P13" s="34">
        <v>500</v>
      </c>
      <c r="Q13" s="45">
        <f t="shared" si="1"/>
        <v>500</v>
      </c>
    </row>
    <row r="14" spans="1:20" x14ac:dyDescent="0.25">
      <c r="A14" s="1"/>
      <c r="B14" s="66">
        <v>10</v>
      </c>
      <c r="C14" s="8" t="s">
        <v>39</v>
      </c>
      <c r="D14" s="5" t="s">
        <v>14</v>
      </c>
      <c r="E14" s="5">
        <v>1</v>
      </c>
      <c r="F14" s="7">
        <v>30000</v>
      </c>
      <c r="G14" s="16">
        <f t="shared" si="2"/>
        <v>30000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45">
        <v>0</v>
      </c>
    </row>
    <row r="15" spans="1:20" ht="87.75" customHeight="1" x14ac:dyDescent="0.25">
      <c r="A15" s="1"/>
      <c r="B15" s="66">
        <v>11</v>
      </c>
      <c r="C15" s="9" t="s">
        <v>45</v>
      </c>
      <c r="D15" s="5" t="s">
        <v>11</v>
      </c>
      <c r="E15" s="5">
        <v>12</v>
      </c>
      <c r="F15" s="7">
        <v>5000</v>
      </c>
      <c r="G15" s="7">
        <f t="shared" si="2"/>
        <v>60000</v>
      </c>
      <c r="H15" s="34">
        <v>30000</v>
      </c>
      <c r="I15" s="34">
        <v>30000</v>
      </c>
      <c r="J15" s="34">
        <v>30000</v>
      </c>
      <c r="K15" s="34">
        <v>30000</v>
      </c>
      <c r="L15" s="34">
        <v>30000</v>
      </c>
      <c r="M15" s="34">
        <v>30000</v>
      </c>
      <c r="N15" s="34">
        <v>30000</v>
      </c>
      <c r="O15" s="34">
        <v>30000</v>
      </c>
      <c r="P15" s="34">
        <v>30000</v>
      </c>
      <c r="Q15" s="45">
        <v>30000</v>
      </c>
    </row>
    <row r="16" spans="1:20" ht="14.25" customHeight="1" x14ac:dyDescent="0.25">
      <c r="A16" s="1"/>
      <c r="B16" s="66">
        <v>12</v>
      </c>
      <c r="C16" s="10" t="s">
        <v>12</v>
      </c>
      <c r="D16" s="5" t="s">
        <v>11</v>
      </c>
      <c r="E16" s="5">
        <v>12</v>
      </c>
      <c r="F16" s="7">
        <v>8000</v>
      </c>
      <c r="G16" s="7">
        <f>F16 *E16</f>
        <v>96000</v>
      </c>
      <c r="H16" s="34">
        <v>96000</v>
      </c>
      <c r="I16" s="34">
        <v>96000</v>
      </c>
      <c r="J16" s="34">
        <v>96000</v>
      </c>
      <c r="K16" s="34">
        <v>96000</v>
      </c>
      <c r="L16" s="34">
        <v>96000</v>
      </c>
      <c r="M16" s="34">
        <v>96000</v>
      </c>
      <c r="N16" s="34">
        <v>96000</v>
      </c>
      <c r="O16" s="34">
        <v>96000</v>
      </c>
      <c r="P16" s="34">
        <v>96000</v>
      </c>
      <c r="Q16" s="45">
        <f>G16</f>
        <v>96000</v>
      </c>
    </row>
    <row r="17" spans="1:20" x14ac:dyDescent="0.25">
      <c r="A17" s="1"/>
      <c r="B17" s="66">
        <v>13</v>
      </c>
      <c r="C17" s="10" t="s">
        <v>13</v>
      </c>
      <c r="D17" s="5" t="s">
        <v>14</v>
      </c>
      <c r="E17" s="5">
        <v>1</v>
      </c>
      <c r="F17" s="7">
        <v>20000</v>
      </c>
      <c r="G17" s="16">
        <f>F17 *E17</f>
        <v>20000</v>
      </c>
      <c r="H17" s="16">
        <v>0</v>
      </c>
      <c r="I17" s="16">
        <v>0</v>
      </c>
      <c r="J17" s="16">
        <v>0</v>
      </c>
      <c r="K17" s="16">
        <v>0</v>
      </c>
      <c r="L17" s="34">
        <v>20000</v>
      </c>
      <c r="M17" s="34">
        <v>20000</v>
      </c>
      <c r="N17" s="34">
        <f>G17</f>
        <v>20000</v>
      </c>
      <c r="O17" s="34">
        <v>20000</v>
      </c>
      <c r="P17" s="34">
        <v>20000</v>
      </c>
      <c r="Q17" s="46">
        <f>G17</f>
        <v>20000</v>
      </c>
    </row>
    <row r="18" spans="1:20" ht="15" customHeight="1" x14ac:dyDescent="0.25">
      <c r="A18" s="1"/>
      <c r="B18" s="66">
        <v>14</v>
      </c>
      <c r="C18" s="10" t="s">
        <v>29</v>
      </c>
      <c r="D18" s="5" t="s">
        <v>16</v>
      </c>
      <c r="E18" s="5">
        <v>1</v>
      </c>
      <c r="F18" s="7">
        <f>3*5*4000</f>
        <v>60000</v>
      </c>
      <c r="G18" s="16">
        <f>F18 *E18</f>
        <v>60000</v>
      </c>
      <c r="H18" s="16">
        <v>0</v>
      </c>
      <c r="I18" s="16">
        <v>0</v>
      </c>
      <c r="J18" s="16">
        <v>0</v>
      </c>
      <c r="K18" s="16">
        <v>0</v>
      </c>
      <c r="L18" s="34">
        <v>60000</v>
      </c>
      <c r="M18" s="34">
        <v>60000</v>
      </c>
      <c r="N18" s="34">
        <f>G18</f>
        <v>60000</v>
      </c>
      <c r="O18" s="34">
        <v>60000</v>
      </c>
      <c r="P18" s="34">
        <v>60000</v>
      </c>
      <c r="Q18" s="46">
        <f>G18</f>
        <v>60000</v>
      </c>
    </row>
    <row r="19" spans="1:20" ht="15" hidden="1" customHeight="1" x14ac:dyDescent="0.25">
      <c r="A19" s="1"/>
      <c r="B19" s="67">
        <v>20</v>
      </c>
      <c r="C19" s="10" t="s">
        <v>20</v>
      </c>
      <c r="D19" s="5" t="s">
        <v>14</v>
      </c>
      <c r="E19" s="5">
        <v>1</v>
      </c>
      <c r="F19" s="7"/>
      <c r="G19" s="7">
        <f>F19 *E19</f>
        <v>0</v>
      </c>
      <c r="H19" s="34">
        <v>0</v>
      </c>
      <c r="I19" s="34">
        <v>0</v>
      </c>
      <c r="J19" s="34">
        <v>0</v>
      </c>
      <c r="K19" s="34">
        <v>0</v>
      </c>
      <c r="L19" s="34"/>
      <c r="M19" s="34"/>
      <c r="N19" s="34">
        <v>0</v>
      </c>
      <c r="O19" s="34">
        <v>0</v>
      </c>
      <c r="P19" s="34">
        <v>0</v>
      </c>
      <c r="Q19" s="46"/>
      <c r="T19" s="59">
        <v>0</v>
      </c>
    </row>
    <row r="20" spans="1:20" ht="30" customHeight="1" x14ac:dyDescent="0.25">
      <c r="A20" s="1"/>
      <c r="B20" s="66">
        <v>15</v>
      </c>
      <c r="C20" s="31" t="s">
        <v>49</v>
      </c>
      <c r="D20" s="5" t="s">
        <v>11</v>
      </c>
      <c r="E20" s="5">
        <v>12</v>
      </c>
      <c r="F20" s="7">
        <f>G20/12</f>
        <v>4166.666666666667</v>
      </c>
      <c r="G20" s="16">
        <v>50000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47">
        <v>0</v>
      </c>
    </row>
    <row r="21" spans="1:20" s="18" customFormat="1" x14ac:dyDescent="0.25">
      <c r="A21" s="24"/>
      <c r="B21" s="68"/>
      <c r="C21" s="51"/>
      <c r="D21" s="25"/>
      <c r="E21" s="25"/>
      <c r="F21" s="24"/>
      <c r="G21" s="26">
        <f t="shared" ref="G21:Q21" si="3">SUM(G6:G20)</f>
        <v>731900</v>
      </c>
      <c r="H21" s="26">
        <f t="shared" si="3"/>
        <v>301900</v>
      </c>
      <c r="I21" s="26">
        <f t="shared" si="3"/>
        <v>301900</v>
      </c>
      <c r="J21" s="26">
        <f t="shared" si="3"/>
        <v>301900</v>
      </c>
      <c r="K21" s="26">
        <f t="shared" si="3"/>
        <v>301900</v>
      </c>
      <c r="L21" s="26">
        <f t="shared" si="3"/>
        <v>313200</v>
      </c>
      <c r="M21" s="26">
        <f t="shared" si="3"/>
        <v>313200</v>
      </c>
      <c r="N21" s="26">
        <f t="shared" si="3"/>
        <v>381900</v>
      </c>
      <c r="O21" s="26">
        <f t="shared" si="3"/>
        <v>381900</v>
      </c>
      <c r="P21" s="26">
        <f t="shared" si="3"/>
        <v>381900</v>
      </c>
      <c r="Q21" s="29">
        <f t="shared" si="3"/>
        <v>381900</v>
      </c>
    </row>
    <row r="22" spans="1:20" ht="14.25" customHeight="1" x14ac:dyDescent="0.25">
      <c r="A22" s="1"/>
      <c r="B22" s="69"/>
      <c r="C22" s="60" t="s">
        <v>51</v>
      </c>
      <c r="D22" s="2"/>
      <c r="E22" s="2"/>
      <c r="F22" s="11"/>
      <c r="G22" s="11"/>
      <c r="H22" s="35"/>
      <c r="I22" s="35"/>
      <c r="J22" s="42"/>
      <c r="K22" s="42"/>
      <c r="L22" s="42"/>
      <c r="M22" s="42"/>
      <c r="N22" s="35"/>
      <c r="Q22" s="48">
        <f>Q21/1077</f>
        <v>354.59610027855155</v>
      </c>
    </row>
    <row r="23" spans="1:20" ht="14.25" customHeight="1" x14ac:dyDescent="0.25">
      <c r="A23" s="1"/>
      <c r="B23" s="69"/>
      <c r="C23" s="60"/>
      <c r="D23" s="2"/>
      <c r="E23" s="2"/>
      <c r="F23" s="11"/>
      <c r="G23" s="11"/>
      <c r="H23" s="35"/>
      <c r="I23" s="35"/>
      <c r="J23" s="42"/>
      <c r="K23" s="42"/>
      <c r="L23" s="42"/>
      <c r="M23" s="42"/>
      <c r="N23" s="35"/>
      <c r="Q23" s="48"/>
    </row>
    <row r="24" spans="1:20" ht="14.25" customHeight="1" x14ac:dyDescent="0.25">
      <c r="A24" s="1"/>
      <c r="B24" s="69"/>
      <c r="C24" s="60"/>
      <c r="D24" s="2"/>
      <c r="E24" s="2"/>
      <c r="F24" s="11"/>
      <c r="G24" s="11"/>
      <c r="H24" s="35"/>
      <c r="I24" s="35"/>
      <c r="J24" s="42"/>
      <c r="K24" s="42"/>
      <c r="L24" s="42"/>
      <c r="M24" s="42"/>
      <c r="N24" s="35"/>
      <c r="Q24" s="48"/>
    </row>
    <row r="25" spans="1:20" s="18" customFormat="1" ht="18.75" x14ac:dyDescent="0.3">
      <c r="A25" s="24"/>
      <c r="B25" s="64" t="s">
        <v>19</v>
      </c>
      <c r="C25" s="55"/>
      <c r="D25" s="25"/>
      <c r="E25" s="25"/>
      <c r="F25" s="24"/>
      <c r="G25" s="26"/>
      <c r="H25" s="52"/>
      <c r="I25" s="52"/>
      <c r="J25" s="43"/>
      <c r="K25" s="43"/>
      <c r="L25" s="43"/>
      <c r="M25" s="43"/>
      <c r="N25" s="52"/>
      <c r="O25" s="43"/>
      <c r="P25" s="43"/>
      <c r="Q25" s="38"/>
    </row>
    <row r="26" spans="1:20" ht="45" x14ac:dyDescent="0.25">
      <c r="A26" s="1"/>
      <c r="B26" s="70" t="s">
        <v>34</v>
      </c>
      <c r="C26" s="23" t="s">
        <v>33</v>
      </c>
      <c r="D26" s="21" t="s">
        <v>8</v>
      </c>
      <c r="E26" s="21" t="s">
        <v>9</v>
      </c>
      <c r="F26" s="21" t="s">
        <v>3</v>
      </c>
      <c r="G26" s="22" t="s">
        <v>4</v>
      </c>
      <c r="H26" s="36" t="s">
        <v>4</v>
      </c>
      <c r="I26" s="36" t="s">
        <v>4</v>
      </c>
      <c r="J26" s="36" t="s">
        <v>4</v>
      </c>
      <c r="K26" s="36" t="s">
        <v>4</v>
      </c>
      <c r="L26" s="36" t="s">
        <v>4</v>
      </c>
      <c r="M26" s="36" t="s">
        <v>4</v>
      </c>
      <c r="N26" s="36" t="s">
        <v>4</v>
      </c>
      <c r="O26" s="36" t="s">
        <v>4</v>
      </c>
      <c r="P26" s="36" t="s">
        <v>4</v>
      </c>
      <c r="Q26" s="56" t="s">
        <v>4</v>
      </c>
    </row>
    <row r="27" spans="1:20" x14ac:dyDescent="0.25">
      <c r="A27" s="1"/>
      <c r="B27" s="66">
        <v>1</v>
      </c>
      <c r="C27" s="6" t="s">
        <v>35</v>
      </c>
      <c r="D27" s="5" t="s">
        <v>36</v>
      </c>
      <c r="E27" s="5"/>
      <c r="F27" s="6"/>
      <c r="G27" s="7">
        <v>17500</v>
      </c>
      <c r="H27" s="34">
        <v>17500</v>
      </c>
      <c r="I27" s="34">
        <v>17500</v>
      </c>
      <c r="J27" s="41">
        <v>17500</v>
      </c>
      <c r="K27" s="41">
        <v>17500</v>
      </c>
      <c r="L27" s="41">
        <v>17500</v>
      </c>
      <c r="M27" s="41">
        <v>17500</v>
      </c>
      <c r="N27" s="34">
        <v>17500</v>
      </c>
      <c r="O27" s="41">
        <v>17500</v>
      </c>
      <c r="P27" s="41">
        <v>17500</v>
      </c>
      <c r="Q27" s="45">
        <f>G27</f>
        <v>17500</v>
      </c>
    </row>
    <row r="28" spans="1:20" x14ac:dyDescent="0.25">
      <c r="A28" s="1"/>
      <c r="B28" s="66">
        <v>2</v>
      </c>
      <c r="C28" s="6" t="s">
        <v>37</v>
      </c>
      <c r="D28" s="5" t="s">
        <v>36</v>
      </c>
      <c r="E28" s="5"/>
      <c r="F28" s="6"/>
      <c r="G28" s="7">
        <v>39000</v>
      </c>
      <c r="H28" s="34">
        <v>0</v>
      </c>
      <c r="I28" s="34">
        <v>0</v>
      </c>
      <c r="J28" s="41">
        <v>0</v>
      </c>
      <c r="K28" s="41">
        <v>0</v>
      </c>
      <c r="L28" s="41">
        <v>0</v>
      </c>
      <c r="M28" s="41">
        <v>0</v>
      </c>
      <c r="N28" s="34">
        <v>0</v>
      </c>
      <c r="O28" s="41">
        <v>0</v>
      </c>
      <c r="P28" s="41">
        <v>0</v>
      </c>
      <c r="Q28" s="45">
        <v>0</v>
      </c>
    </row>
    <row r="29" spans="1:20" ht="44.25" hidden="1" customHeight="1" x14ac:dyDescent="0.25">
      <c r="A29" s="1"/>
      <c r="B29" s="66">
        <v>3</v>
      </c>
      <c r="C29" s="9" t="s">
        <v>21</v>
      </c>
      <c r="D29" s="5" t="s">
        <v>26</v>
      </c>
      <c r="E29" s="5"/>
      <c r="F29" s="7">
        <v>200000</v>
      </c>
      <c r="G29" s="7"/>
      <c r="H29" s="34"/>
      <c r="I29" s="34"/>
      <c r="J29" s="41"/>
      <c r="K29" s="41"/>
      <c r="L29" s="41"/>
      <c r="M29" s="41"/>
      <c r="N29" s="34"/>
      <c r="O29" s="41"/>
      <c r="P29" s="41"/>
      <c r="Q29" s="45"/>
      <c r="T29" s="59">
        <v>0</v>
      </c>
    </row>
    <row r="30" spans="1:20" ht="28.5" hidden="1" customHeight="1" x14ac:dyDescent="0.25">
      <c r="A30" s="1"/>
      <c r="B30" s="66">
        <v>3</v>
      </c>
      <c r="C30" s="15" t="s">
        <v>46</v>
      </c>
      <c r="D30" s="5" t="s">
        <v>26</v>
      </c>
      <c r="E30" s="5"/>
      <c r="F30" s="5"/>
      <c r="G30" s="16">
        <v>20000</v>
      </c>
      <c r="H30" s="34">
        <v>0</v>
      </c>
      <c r="I30" s="34">
        <v>0</v>
      </c>
      <c r="J30" s="41">
        <v>0</v>
      </c>
      <c r="K30" s="41">
        <v>0</v>
      </c>
      <c r="L30" s="41">
        <v>0</v>
      </c>
      <c r="M30" s="41">
        <v>0</v>
      </c>
      <c r="N30" s="34">
        <v>0</v>
      </c>
      <c r="O30" s="41">
        <v>0</v>
      </c>
      <c r="P30" s="41">
        <v>0</v>
      </c>
      <c r="Q30" s="45"/>
      <c r="T30" s="59">
        <v>0</v>
      </c>
    </row>
    <row r="31" spans="1:20" ht="32.25" customHeight="1" x14ac:dyDescent="0.25">
      <c r="A31" s="1"/>
      <c r="B31" s="66">
        <v>4</v>
      </c>
      <c r="C31" s="9" t="s">
        <v>24</v>
      </c>
      <c r="D31" s="5" t="s">
        <v>26</v>
      </c>
      <c r="E31" s="5"/>
      <c r="F31" s="7"/>
      <c r="G31" s="7">
        <v>10000</v>
      </c>
      <c r="H31" s="34">
        <v>10000</v>
      </c>
      <c r="I31" s="34">
        <v>10000</v>
      </c>
      <c r="J31" s="41">
        <v>0</v>
      </c>
      <c r="K31" s="41">
        <v>5000</v>
      </c>
      <c r="L31" s="41">
        <v>5000</v>
      </c>
      <c r="M31" s="41">
        <v>5000</v>
      </c>
      <c r="N31" s="34">
        <v>0</v>
      </c>
      <c r="O31" s="41">
        <v>0</v>
      </c>
      <c r="P31" s="41">
        <v>0</v>
      </c>
      <c r="Q31" s="45">
        <v>9000</v>
      </c>
    </row>
    <row r="32" spans="1:20" ht="13.5" hidden="1" customHeight="1" x14ac:dyDescent="0.25">
      <c r="A32" s="1"/>
      <c r="B32" s="67">
        <v>6</v>
      </c>
      <c r="C32" s="9" t="s">
        <v>23</v>
      </c>
      <c r="D32" s="5" t="s">
        <v>26</v>
      </c>
      <c r="E32" s="5"/>
      <c r="F32" s="7"/>
      <c r="G32" s="7"/>
      <c r="H32" s="34"/>
      <c r="I32" s="34"/>
      <c r="J32" s="41"/>
      <c r="K32" s="41"/>
      <c r="L32" s="41"/>
      <c r="M32" s="41"/>
      <c r="N32" s="34"/>
      <c r="O32" s="41"/>
      <c r="P32" s="41"/>
      <c r="Q32" s="45"/>
      <c r="T32" s="59">
        <v>0</v>
      </c>
    </row>
    <row r="33" spans="1:20" ht="13.5" hidden="1" customHeight="1" x14ac:dyDescent="0.25">
      <c r="A33" s="1"/>
      <c r="B33" s="67">
        <v>7</v>
      </c>
      <c r="C33" s="9" t="s">
        <v>25</v>
      </c>
      <c r="D33" s="5" t="s">
        <v>26</v>
      </c>
      <c r="E33" s="5"/>
      <c r="F33" s="7">
        <v>897000</v>
      </c>
      <c r="G33" s="7">
        <f>F33 *E33</f>
        <v>0</v>
      </c>
      <c r="H33" s="34">
        <v>0</v>
      </c>
      <c r="I33" s="34">
        <v>0</v>
      </c>
      <c r="J33" s="41">
        <v>0</v>
      </c>
      <c r="K33" s="41">
        <v>0</v>
      </c>
      <c r="L33" s="41"/>
      <c r="M33" s="41"/>
      <c r="N33" s="34">
        <v>0</v>
      </c>
      <c r="O33" s="41">
        <v>0</v>
      </c>
      <c r="P33" s="41">
        <v>0</v>
      </c>
      <c r="Q33" s="45"/>
      <c r="T33" s="59">
        <v>0</v>
      </c>
    </row>
    <row r="34" spans="1:20" ht="45" customHeight="1" x14ac:dyDescent="0.25">
      <c r="A34" s="1"/>
      <c r="B34" s="66">
        <v>5</v>
      </c>
      <c r="C34" s="9" t="s">
        <v>31</v>
      </c>
      <c r="D34" s="5" t="s">
        <v>26</v>
      </c>
      <c r="E34" s="5"/>
      <c r="F34" s="6"/>
      <c r="G34" s="7">
        <v>150000</v>
      </c>
      <c r="H34" s="34">
        <v>150000</v>
      </c>
      <c r="I34" s="34">
        <v>150000</v>
      </c>
      <c r="J34" s="41">
        <v>150000</v>
      </c>
      <c r="K34" s="41">
        <v>150000</v>
      </c>
      <c r="L34" s="41">
        <v>150000</v>
      </c>
      <c r="M34" s="41">
        <v>150000</v>
      </c>
      <c r="N34" s="34">
        <v>150000</v>
      </c>
      <c r="O34" s="41">
        <v>150000</v>
      </c>
      <c r="P34" s="41">
        <v>150000</v>
      </c>
      <c r="Q34" s="45">
        <v>150000</v>
      </c>
    </row>
    <row r="35" spans="1:20" hidden="1" x14ac:dyDescent="0.25">
      <c r="A35" s="1"/>
      <c r="B35" s="66">
        <v>6</v>
      </c>
      <c r="C35" s="9" t="s">
        <v>28</v>
      </c>
      <c r="D35" s="5" t="s">
        <v>16</v>
      </c>
      <c r="E35" s="5"/>
      <c r="F35" s="7"/>
      <c r="G35" s="16">
        <v>10000</v>
      </c>
      <c r="H35" s="34">
        <v>0</v>
      </c>
      <c r="I35" s="34">
        <v>0</v>
      </c>
      <c r="J35" s="41">
        <v>0</v>
      </c>
      <c r="K35" s="41">
        <v>0</v>
      </c>
      <c r="L35" s="41">
        <v>0</v>
      </c>
      <c r="M35" s="41">
        <v>0</v>
      </c>
      <c r="N35" s="34">
        <v>0</v>
      </c>
      <c r="O35" s="41">
        <v>0</v>
      </c>
      <c r="P35" s="41">
        <v>0</v>
      </c>
      <c r="Q35" s="45"/>
      <c r="T35" s="59">
        <v>0</v>
      </c>
    </row>
    <row r="36" spans="1:20" ht="14.25" hidden="1" customHeight="1" x14ac:dyDescent="0.25">
      <c r="A36" s="1"/>
      <c r="B36" s="66">
        <v>9</v>
      </c>
      <c r="C36" s="9" t="s">
        <v>38</v>
      </c>
      <c r="D36" s="12" t="s">
        <v>14</v>
      </c>
      <c r="E36" s="12"/>
      <c r="F36" s="8"/>
      <c r="G36" s="17">
        <v>10000</v>
      </c>
      <c r="H36" s="37">
        <v>0</v>
      </c>
      <c r="I36" s="37"/>
      <c r="J36" s="41">
        <v>0</v>
      </c>
      <c r="K36" s="41">
        <v>0</v>
      </c>
      <c r="L36" s="41">
        <v>0</v>
      </c>
      <c r="M36" s="41">
        <v>0</v>
      </c>
      <c r="N36" s="37">
        <v>0</v>
      </c>
      <c r="O36" s="41">
        <v>0</v>
      </c>
      <c r="P36" s="41">
        <v>0</v>
      </c>
      <c r="Q36" s="45"/>
      <c r="T36" s="59">
        <v>0</v>
      </c>
    </row>
    <row r="37" spans="1:20" ht="14.25" hidden="1" customHeight="1" x14ac:dyDescent="0.25">
      <c r="A37" s="3"/>
      <c r="B37" s="66">
        <v>13</v>
      </c>
      <c r="C37" s="9" t="s">
        <v>22</v>
      </c>
      <c r="D37" s="12" t="s">
        <v>14</v>
      </c>
      <c r="E37" s="12"/>
      <c r="F37" s="8"/>
      <c r="G37" s="13"/>
      <c r="H37" s="37"/>
      <c r="I37" s="37"/>
      <c r="J37" s="37"/>
      <c r="K37" s="37"/>
      <c r="L37" s="37"/>
      <c r="M37" s="37"/>
      <c r="N37" s="37"/>
      <c r="O37" s="37"/>
      <c r="P37" s="37"/>
      <c r="Q37" s="57"/>
      <c r="T37" s="59">
        <v>0</v>
      </c>
    </row>
    <row r="38" spans="1:20" ht="14.25" hidden="1" customHeight="1" x14ac:dyDescent="0.25">
      <c r="A38" s="14"/>
      <c r="B38" s="66">
        <v>14</v>
      </c>
      <c r="C38" s="9" t="s">
        <v>40</v>
      </c>
      <c r="D38" s="12" t="s">
        <v>14</v>
      </c>
      <c r="E38" s="12"/>
      <c r="F38" s="8"/>
      <c r="G38" s="13" t="s">
        <v>42</v>
      </c>
      <c r="H38" s="37" t="s">
        <v>42</v>
      </c>
      <c r="I38" s="37"/>
      <c r="J38" s="37" t="s">
        <v>42</v>
      </c>
      <c r="K38" s="37" t="s">
        <v>42</v>
      </c>
      <c r="L38" s="37" t="s">
        <v>42</v>
      </c>
      <c r="M38" s="37" t="s">
        <v>42</v>
      </c>
      <c r="N38" s="37" t="s">
        <v>42</v>
      </c>
      <c r="O38" s="37" t="s">
        <v>42</v>
      </c>
      <c r="P38" s="37" t="s">
        <v>42</v>
      </c>
      <c r="Q38" s="57" t="s">
        <v>42</v>
      </c>
      <c r="T38" s="59">
        <v>0</v>
      </c>
    </row>
    <row r="39" spans="1:20" ht="14.25" hidden="1" customHeight="1" x14ac:dyDescent="0.25">
      <c r="A39" s="3"/>
      <c r="B39" s="66">
        <v>15</v>
      </c>
      <c r="C39" s="9" t="s">
        <v>27</v>
      </c>
      <c r="D39" s="12" t="s">
        <v>14</v>
      </c>
      <c r="E39" s="12"/>
      <c r="F39" s="8"/>
      <c r="G39" s="13">
        <v>0</v>
      </c>
      <c r="H39" s="37">
        <v>0</v>
      </c>
      <c r="I39" s="37"/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57">
        <v>0</v>
      </c>
      <c r="T39" s="59">
        <v>0</v>
      </c>
    </row>
    <row r="40" spans="1:20" s="18" customFormat="1" x14ac:dyDescent="0.25">
      <c r="B40" s="71"/>
      <c r="G40" s="54">
        <f t="shared" ref="G40:Q40" si="4">SUM(G27:G36)</f>
        <v>256500</v>
      </c>
      <c r="H40" s="54">
        <f t="shared" si="4"/>
        <v>177500</v>
      </c>
      <c r="I40" s="54">
        <f t="shared" si="4"/>
        <v>177500</v>
      </c>
      <c r="J40" s="54">
        <f t="shared" si="4"/>
        <v>167500</v>
      </c>
      <c r="K40" s="54">
        <f t="shared" si="4"/>
        <v>172500</v>
      </c>
      <c r="L40" s="54">
        <f t="shared" si="4"/>
        <v>172500</v>
      </c>
      <c r="M40" s="54">
        <f t="shared" si="4"/>
        <v>172500</v>
      </c>
      <c r="N40" s="54">
        <f t="shared" si="4"/>
        <v>167500</v>
      </c>
      <c r="O40" s="54">
        <f t="shared" si="4"/>
        <v>167500</v>
      </c>
      <c r="P40" s="54">
        <f t="shared" si="4"/>
        <v>167500</v>
      </c>
      <c r="Q40" s="58">
        <f t="shared" si="4"/>
        <v>176500</v>
      </c>
    </row>
    <row r="41" spans="1:20" x14ac:dyDescent="0.25">
      <c r="C41" s="60" t="s">
        <v>51</v>
      </c>
      <c r="H41" s="33"/>
      <c r="I41" s="33"/>
      <c r="J41" s="39"/>
      <c r="K41" s="39"/>
      <c r="Q41" s="48">
        <f>Q40/1077</f>
        <v>163.88115134633242</v>
      </c>
    </row>
    <row r="43" spans="1:20" ht="18.75" x14ac:dyDescent="0.3">
      <c r="C43" s="55" t="s">
        <v>2</v>
      </c>
      <c r="D43" s="55"/>
      <c r="E43" s="55"/>
      <c r="F43" s="94" t="s">
        <v>73</v>
      </c>
      <c r="G43" s="94"/>
      <c r="H43" s="94"/>
      <c r="I43" s="94"/>
      <c r="J43" s="94"/>
      <c r="K43" s="94"/>
      <c r="L43" s="94"/>
      <c r="M43" s="94"/>
      <c r="N43" s="94"/>
    </row>
    <row r="44" spans="1:20" ht="43.5" customHeight="1" x14ac:dyDescent="0.25">
      <c r="B44" s="65" t="s">
        <v>34</v>
      </c>
      <c r="C44" s="20" t="s">
        <v>33</v>
      </c>
      <c r="D44" s="90" t="s">
        <v>52</v>
      </c>
      <c r="E44" s="89" t="s">
        <v>56</v>
      </c>
      <c r="F44" s="49" t="s">
        <v>63</v>
      </c>
      <c r="G44" s="49" t="s">
        <v>64</v>
      </c>
      <c r="H44" s="49" t="s">
        <v>65</v>
      </c>
      <c r="I44" s="49" t="s">
        <v>66</v>
      </c>
      <c r="J44" s="49" t="s">
        <v>67</v>
      </c>
      <c r="K44" s="49" t="s">
        <v>68</v>
      </c>
      <c r="L44" s="49" t="s">
        <v>69</v>
      </c>
      <c r="M44" s="49" t="s">
        <v>70</v>
      </c>
      <c r="N44" s="49" t="s">
        <v>71</v>
      </c>
      <c r="O44" s="91" t="s">
        <v>56</v>
      </c>
      <c r="P44" s="92" t="s">
        <v>52</v>
      </c>
    </row>
    <row r="45" spans="1:20" x14ac:dyDescent="0.25">
      <c r="B45" s="66"/>
      <c r="C45" s="4" t="s">
        <v>5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81"/>
      <c r="P45" s="81"/>
    </row>
    <row r="46" spans="1:20" x14ac:dyDescent="0.25">
      <c r="B46" s="66">
        <v>1</v>
      </c>
      <c r="C46" s="8" t="s">
        <v>0</v>
      </c>
      <c r="D46" s="78" t="s">
        <v>58</v>
      </c>
      <c r="E46" s="12" t="s">
        <v>57</v>
      </c>
      <c r="F46" s="12" t="s">
        <v>53</v>
      </c>
      <c r="G46" s="12" t="s">
        <v>53</v>
      </c>
      <c r="H46" s="12" t="s">
        <v>53</v>
      </c>
      <c r="I46" s="12" t="s">
        <v>53</v>
      </c>
      <c r="J46" s="12" t="s">
        <v>53</v>
      </c>
      <c r="K46" s="12" t="s">
        <v>53</v>
      </c>
      <c r="L46" s="12" t="s">
        <v>53</v>
      </c>
      <c r="M46" s="12" t="s">
        <v>53</v>
      </c>
      <c r="N46" s="12" t="s">
        <v>53</v>
      </c>
      <c r="O46" s="83" t="s">
        <v>57</v>
      </c>
      <c r="P46" s="86" t="s">
        <v>60</v>
      </c>
    </row>
    <row r="47" spans="1:20" x14ac:dyDescent="0.25">
      <c r="B47" s="66">
        <v>2</v>
      </c>
      <c r="C47" s="8" t="s">
        <v>1</v>
      </c>
      <c r="D47" s="78" t="s">
        <v>58</v>
      </c>
      <c r="E47" s="12" t="s">
        <v>57</v>
      </c>
      <c r="F47" s="12" t="s">
        <v>53</v>
      </c>
      <c r="G47" s="12" t="s">
        <v>53</v>
      </c>
      <c r="H47" s="12" t="s">
        <v>53</v>
      </c>
      <c r="I47" s="12" t="s">
        <v>53</v>
      </c>
      <c r="J47" s="12" t="s">
        <v>53</v>
      </c>
      <c r="K47" s="12" t="s">
        <v>53</v>
      </c>
      <c r="L47" s="12" t="s">
        <v>53</v>
      </c>
      <c r="M47" s="12" t="s">
        <v>53</v>
      </c>
      <c r="N47" s="12" t="s">
        <v>53</v>
      </c>
      <c r="O47" s="83" t="s">
        <v>57</v>
      </c>
      <c r="P47" s="86" t="s">
        <v>60</v>
      </c>
    </row>
    <row r="48" spans="1:20" x14ac:dyDescent="0.25">
      <c r="B48" s="66">
        <v>4</v>
      </c>
      <c r="C48" s="4" t="s">
        <v>10</v>
      </c>
      <c r="D48" s="78" t="s">
        <v>58</v>
      </c>
      <c r="E48" s="12" t="s">
        <v>57</v>
      </c>
      <c r="F48" s="12" t="s">
        <v>53</v>
      </c>
      <c r="G48" s="12" t="s">
        <v>53</v>
      </c>
      <c r="H48" s="12" t="s">
        <v>53</v>
      </c>
      <c r="I48" s="12" t="s">
        <v>53</v>
      </c>
      <c r="J48" s="12" t="s">
        <v>53</v>
      </c>
      <c r="K48" s="12" t="s">
        <v>53</v>
      </c>
      <c r="L48" s="12" t="s">
        <v>53</v>
      </c>
      <c r="M48" s="12" t="s">
        <v>53</v>
      </c>
      <c r="N48" s="12" t="s">
        <v>53</v>
      </c>
      <c r="O48" s="83" t="s">
        <v>57</v>
      </c>
      <c r="P48" s="86" t="s">
        <v>60</v>
      </c>
    </row>
    <row r="49" spans="2:16" x14ac:dyDescent="0.25">
      <c r="B49" s="66">
        <v>5</v>
      </c>
      <c r="C49" s="4" t="s">
        <v>32</v>
      </c>
      <c r="D49" s="78" t="s">
        <v>58</v>
      </c>
      <c r="E49" s="12" t="s">
        <v>57</v>
      </c>
      <c r="F49" s="12" t="s">
        <v>53</v>
      </c>
      <c r="G49" s="12" t="s">
        <v>53</v>
      </c>
      <c r="H49" s="12" t="s">
        <v>53</v>
      </c>
      <c r="I49" s="12" t="s">
        <v>53</v>
      </c>
      <c r="J49" s="12" t="s">
        <v>53</v>
      </c>
      <c r="K49" s="12" t="s">
        <v>53</v>
      </c>
      <c r="L49" s="12" t="s">
        <v>53</v>
      </c>
      <c r="M49" s="12" t="s">
        <v>53</v>
      </c>
      <c r="N49" s="12" t="s">
        <v>53</v>
      </c>
      <c r="O49" s="83" t="s">
        <v>57</v>
      </c>
      <c r="P49" s="86" t="s">
        <v>60</v>
      </c>
    </row>
    <row r="50" spans="2:16" x14ac:dyDescent="0.25">
      <c r="B50" s="66">
        <v>7</v>
      </c>
      <c r="C50" s="8" t="s">
        <v>17</v>
      </c>
      <c r="D50" s="78" t="s">
        <v>58</v>
      </c>
      <c r="E50" s="12" t="s">
        <v>57</v>
      </c>
      <c r="F50" s="12" t="s">
        <v>53</v>
      </c>
      <c r="G50" s="12" t="s">
        <v>53</v>
      </c>
      <c r="H50" s="12" t="s">
        <v>53</v>
      </c>
      <c r="I50" s="12" t="s">
        <v>53</v>
      </c>
      <c r="J50" s="12" t="s">
        <v>53</v>
      </c>
      <c r="K50" s="12" t="s">
        <v>53</v>
      </c>
      <c r="L50" s="12" t="s">
        <v>53</v>
      </c>
      <c r="M50" s="12" t="s">
        <v>53</v>
      </c>
      <c r="N50" s="12" t="s">
        <v>53</v>
      </c>
      <c r="O50" s="83" t="s">
        <v>57</v>
      </c>
      <c r="P50" s="86" t="s">
        <v>60</v>
      </c>
    </row>
    <row r="51" spans="2:16" x14ac:dyDescent="0.25">
      <c r="B51" s="66">
        <v>8</v>
      </c>
      <c r="C51" s="8" t="s">
        <v>18</v>
      </c>
      <c r="D51" s="78" t="s">
        <v>58</v>
      </c>
      <c r="E51" s="12" t="s">
        <v>57</v>
      </c>
      <c r="F51" s="12" t="s">
        <v>53</v>
      </c>
      <c r="G51" s="12" t="s">
        <v>53</v>
      </c>
      <c r="H51" s="12" t="s">
        <v>53</v>
      </c>
      <c r="I51" s="12" t="s">
        <v>53</v>
      </c>
      <c r="J51" s="12" t="s">
        <v>53</v>
      </c>
      <c r="K51" s="12" t="s">
        <v>53</v>
      </c>
      <c r="L51" s="12" t="s">
        <v>53</v>
      </c>
      <c r="M51" s="12" t="s">
        <v>53</v>
      </c>
      <c r="N51" s="12" t="s">
        <v>53</v>
      </c>
      <c r="O51" s="83" t="s">
        <v>57</v>
      </c>
      <c r="P51" s="86" t="s">
        <v>60</v>
      </c>
    </row>
    <row r="52" spans="2:16" x14ac:dyDescent="0.25">
      <c r="B52" s="66">
        <v>9</v>
      </c>
      <c r="C52" s="8" t="s">
        <v>15</v>
      </c>
      <c r="D52" s="78" t="s">
        <v>58</v>
      </c>
      <c r="E52" s="12" t="s">
        <v>57</v>
      </c>
      <c r="F52" s="12" t="s">
        <v>53</v>
      </c>
      <c r="G52" s="12" t="s">
        <v>53</v>
      </c>
      <c r="H52" s="12" t="s">
        <v>53</v>
      </c>
      <c r="I52" s="12" t="s">
        <v>53</v>
      </c>
      <c r="J52" s="12" t="s">
        <v>53</v>
      </c>
      <c r="K52" s="12" t="s">
        <v>53</v>
      </c>
      <c r="L52" s="12" t="s">
        <v>53</v>
      </c>
      <c r="M52" s="12" t="s">
        <v>53</v>
      </c>
      <c r="N52" s="12" t="s">
        <v>53</v>
      </c>
      <c r="O52" s="83" t="s">
        <v>57</v>
      </c>
      <c r="P52" s="86" t="s">
        <v>60</v>
      </c>
    </row>
    <row r="53" spans="2:16" ht="75" x14ac:dyDescent="0.25">
      <c r="B53" s="66">
        <v>11</v>
      </c>
      <c r="C53" s="9" t="s">
        <v>45</v>
      </c>
      <c r="D53" s="78" t="s">
        <v>58</v>
      </c>
      <c r="E53" s="12" t="s">
        <v>57</v>
      </c>
      <c r="F53" s="12" t="s">
        <v>53</v>
      </c>
      <c r="G53" s="12" t="s">
        <v>53</v>
      </c>
      <c r="H53" s="12" t="s">
        <v>53</v>
      </c>
      <c r="I53" s="12" t="s">
        <v>53</v>
      </c>
      <c r="J53" s="12" t="s">
        <v>53</v>
      </c>
      <c r="K53" s="12" t="s">
        <v>53</v>
      </c>
      <c r="L53" s="12" t="s">
        <v>53</v>
      </c>
      <c r="M53" s="12" t="s">
        <v>53</v>
      </c>
      <c r="N53" s="12" t="s">
        <v>53</v>
      </c>
      <c r="O53" s="83" t="s">
        <v>57</v>
      </c>
      <c r="P53" s="86" t="s">
        <v>60</v>
      </c>
    </row>
    <row r="54" spans="2:16" x14ac:dyDescent="0.25">
      <c r="B54" s="66">
        <v>12</v>
      </c>
      <c r="C54" s="10" t="s">
        <v>12</v>
      </c>
      <c r="D54" s="78" t="s">
        <v>58</v>
      </c>
      <c r="E54" s="12" t="s">
        <v>57</v>
      </c>
      <c r="F54" s="12" t="s">
        <v>53</v>
      </c>
      <c r="G54" s="12" t="s">
        <v>53</v>
      </c>
      <c r="H54" s="12" t="s">
        <v>53</v>
      </c>
      <c r="I54" s="12" t="s">
        <v>53</v>
      </c>
      <c r="J54" s="12" t="s">
        <v>53</v>
      </c>
      <c r="K54" s="12" t="s">
        <v>53</v>
      </c>
      <c r="L54" s="12" t="s">
        <v>53</v>
      </c>
      <c r="M54" s="12" t="s">
        <v>53</v>
      </c>
      <c r="N54" s="12" t="s">
        <v>53</v>
      </c>
      <c r="O54" s="83" t="s">
        <v>57</v>
      </c>
      <c r="P54" s="86" t="s">
        <v>60</v>
      </c>
    </row>
    <row r="55" spans="2:16" ht="45.75" x14ac:dyDescent="0.25">
      <c r="B55" s="66">
        <v>13</v>
      </c>
      <c r="C55" s="10" t="s">
        <v>13</v>
      </c>
      <c r="D55" s="76" t="s">
        <v>59</v>
      </c>
      <c r="E55" s="73" t="s">
        <v>62</v>
      </c>
      <c r="F55" s="61" t="s">
        <v>54</v>
      </c>
      <c r="G55" s="61" t="s">
        <v>54</v>
      </c>
      <c r="H55" s="61" t="s">
        <v>54</v>
      </c>
      <c r="I55" s="61" t="s">
        <v>54</v>
      </c>
      <c r="J55" s="12" t="s">
        <v>53</v>
      </c>
      <c r="K55" s="12" t="s">
        <v>53</v>
      </c>
      <c r="L55" s="12" t="s">
        <v>53</v>
      </c>
      <c r="M55" s="12" t="s">
        <v>53</v>
      </c>
      <c r="N55" s="12" t="s">
        <v>53</v>
      </c>
      <c r="O55" s="82" t="s">
        <v>55</v>
      </c>
      <c r="P55" s="86" t="s">
        <v>61</v>
      </c>
    </row>
    <row r="56" spans="2:16" ht="45.75" x14ac:dyDescent="0.25">
      <c r="B56" s="66">
        <v>14</v>
      </c>
      <c r="C56" s="10" t="s">
        <v>29</v>
      </c>
      <c r="D56" s="76" t="s">
        <v>59</v>
      </c>
      <c r="E56" s="73" t="s">
        <v>62</v>
      </c>
      <c r="F56" s="61" t="s">
        <v>54</v>
      </c>
      <c r="G56" s="61" t="s">
        <v>54</v>
      </c>
      <c r="H56" s="61" t="s">
        <v>54</v>
      </c>
      <c r="I56" s="61" t="s">
        <v>54</v>
      </c>
      <c r="J56" s="12" t="s">
        <v>53</v>
      </c>
      <c r="K56" s="12" t="s">
        <v>53</v>
      </c>
      <c r="L56" s="12" t="s">
        <v>53</v>
      </c>
      <c r="M56" s="12" t="s">
        <v>53</v>
      </c>
      <c r="N56" s="12" t="s">
        <v>53</v>
      </c>
      <c r="O56" s="82" t="s">
        <v>55</v>
      </c>
      <c r="P56" s="86" t="s">
        <v>61</v>
      </c>
    </row>
    <row r="57" spans="2:16" x14ac:dyDescent="0.25">
      <c r="D57" s="79"/>
      <c r="E57" s="39"/>
      <c r="O57" s="84"/>
      <c r="P57" s="87"/>
    </row>
    <row r="58" spans="2:16" x14ac:dyDescent="0.25">
      <c r="C58" s="93" t="s">
        <v>72</v>
      </c>
      <c r="D58" s="79"/>
      <c r="E58" s="39"/>
      <c r="O58" s="84"/>
      <c r="P58" s="87"/>
    </row>
    <row r="59" spans="2:16" x14ac:dyDescent="0.25">
      <c r="D59" s="79"/>
      <c r="E59" s="39"/>
      <c r="O59" s="84"/>
      <c r="P59" s="87"/>
    </row>
    <row r="60" spans="2:16" ht="18.75" x14ac:dyDescent="0.3">
      <c r="B60" s="64" t="s">
        <v>19</v>
      </c>
      <c r="C60" s="55"/>
      <c r="D60" s="79"/>
      <c r="E60" s="39"/>
      <c r="F60" s="94" t="s">
        <v>74</v>
      </c>
      <c r="G60" s="94"/>
      <c r="H60" s="94"/>
      <c r="I60" s="94"/>
      <c r="J60" s="94"/>
      <c r="K60" s="94"/>
      <c r="L60" s="94"/>
      <c r="M60" s="94"/>
      <c r="N60" s="94"/>
      <c r="O60" s="84"/>
      <c r="P60" s="87"/>
    </row>
    <row r="61" spans="2:16" ht="30" x14ac:dyDescent="0.25">
      <c r="B61" s="70" t="s">
        <v>34</v>
      </c>
      <c r="C61" s="23" t="s">
        <v>33</v>
      </c>
      <c r="D61" s="80" t="s">
        <v>52</v>
      </c>
      <c r="E61" s="74" t="s">
        <v>52</v>
      </c>
      <c r="F61" s="49" t="s">
        <v>63</v>
      </c>
      <c r="G61" s="49" t="s">
        <v>64</v>
      </c>
      <c r="H61" s="49" t="s">
        <v>65</v>
      </c>
      <c r="I61" s="49" t="s">
        <v>66</v>
      </c>
      <c r="J61" s="49" t="s">
        <v>67</v>
      </c>
      <c r="K61" s="49" t="s">
        <v>68</v>
      </c>
      <c r="L61" s="49" t="s">
        <v>69</v>
      </c>
      <c r="M61" s="49" t="s">
        <v>70</v>
      </c>
      <c r="N61" s="49" t="s">
        <v>71</v>
      </c>
      <c r="O61" s="85" t="s">
        <v>52</v>
      </c>
      <c r="P61" s="88" t="s">
        <v>52</v>
      </c>
    </row>
    <row r="62" spans="2:16" x14ac:dyDescent="0.25">
      <c r="B62" s="66">
        <v>1</v>
      </c>
      <c r="C62" s="6" t="s">
        <v>35</v>
      </c>
      <c r="D62" s="75" t="s">
        <v>58</v>
      </c>
      <c r="E62" s="12" t="s">
        <v>57</v>
      </c>
      <c r="F62" s="12" t="s">
        <v>53</v>
      </c>
      <c r="G62" s="12" t="s">
        <v>53</v>
      </c>
      <c r="H62" s="12" t="s">
        <v>53</v>
      </c>
      <c r="I62" s="12" t="s">
        <v>53</v>
      </c>
      <c r="J62" s="12" t="s">
        <v>53</v>
      </c>
      <c r="K62" s="12" t="s">
        <v>53</v>
      </c>
      <c r="L62" s="12" t="s">
        <v>53</v>
      </c>
      <c r="M62" s="12" t="s">
        <v>53</v>
      </c>
      <c r="N62" s="12" t="s">
        <v>53</v>
      </c>
      <c r="O62" s="83" t="s">
        <v>57</v>
      </c>
      <c r="P62" s="86" t="s">
        <v>60</v>
      </c>
    </row>
    <row r="63" spans="2:16" ht="45.75" x14ac:dyDescent="0.25">
      <c r="B63" s="66">
        <v>4</v>
      </c>
      <c r="C63" s="9" t="s">
        <v>24</v>
      </c>
      <c r="D63" s="77" t="s">
        <v>59</v>
      </c>
      <c r="E63" s="73" t="s">
        <v>62</v>
      </c>
      <c r="F63" s="12" t="s">
        <v>53</v>
      </c>
      <c r="G63" s="12" t="s">
        <v>53</v>
      </c>
      <c r="H63" s="12" t="s">
        <v>54</v>
      </c>
      <c r="I63" s="12" t="s">
        <v>53</v>
      </c>
      <c r="J63" s="12" t="s">
        <v>53</v>
      </c>
      <c r="K63" s="12" t="s">
        <v>53</v>
      </c>
      <c r="L63" s="12" t="s">
        <v>54</v>
      </c>
      <c r="M63" s="12" t="s">
        <v>54</v>
      </c>
      <c r="N63" s="12" t="s">
        <v>54</v>
      </c>
      <c r="O63" s="82" t="s">
        <v>55</v>
      </c>
      <c r="P63" s="82" t="s">
        <v>61</v>
      </c>
    </row>
    <row r="64" spans="2:16" ht="45" x14ac:dyDescent="0.25">
      <c r="B64" s="66">
        <v>5</v>
      </c>
      <c r="C64" s="9" t="s">
        <v>31</v>
      </c>
      <c r="D64" s="75" t="s">
        <v>58</v>
      </c>
      <c r="E64" s="12" t="s">
        <v>57</v>
      </c>
      <c r="F64" s="12" t="s">
        <v>53</v>
      </c>
      <c r="G64" s="12" t="s">
        <v>53</v>
      </c>
      <c r="H64" s="12" t="s">
        <v>53</v>
      </c>
      <c r="I64" s="12" t="s">
        <v>53</v>
      </c>
      <c r="J64" s="12" t="s">
        <v>53</v>
      </c>
      <c r="K64" s="12" t="s">
        <v>53</v>
      </c>
      <c r="L64" s="12" t="s">
        <v>53</v>
      </c>
      <c r="M64" s="12" t="s">
        <v>53</v>
      </c>
      <c r="N64" s="12" t="s">
        <v>53</v>
      </c>
      <c r="O64" s="83" t="s">
        <v>57</v>
      </c>
      <c r="P64" s="86" t="s">
        <v>60</v>
      </c>
    </row>
    <row r="66" spans="3:3" x14ac:dyDescent="0.25">
      <c r="C66" t="s">
        <v>75</v>
      </c>
    </row>
  </sheetData>
  <mergeCells count="2">
    <mergeCell ref="F43:N43"/>
    <mergeCell ref="F60:N60"/>
  </mergeCells>
  <pageMargins left="0.19685039370078741" right="0.19685039370078741" top="0.19685039370078741" bottom="0.59055118110236227" header="0.31496062992125984" footer="0.31496062992125984"/>
  <pageSetup paperSize="9" scale="65" orientation="landscape" r:id="rId1"/>
  <headerFooter>
    <oddFooter>&amp;L&amp;T&amp;D&amp;C&amp;F&amp;R&amp;A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Новая смета от 07.12.18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Любушкина Юлия Андреевна</dc:creator>
  <cp:lastModifiedBy>Коршунов Ян Юрьевич</cp:lastModifiedBy>
  <cp:lastPrinted>2018-11-30T09:54:46Z</cp:lastPrinted>
  <dcterms:created xsi:type="dcterms:W3CDTF">2018-06-02T08:15:53Z</dcterms:created>
  <dcterms:modified xsi:type="dcterms:W3CDTF">2018-12-12T22:09:16Z</dcterms:modified>
</cp:coreProperties>
</file>